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<sst xmlns="http://schemas.openxmlformats.org/spreadsheetml/2006/main" count="338" uniqueCount="207">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</sst>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85" zoomScaleNormal="85" workbookViewId="0">
      <selection activeCell="E60" sqref="E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18" t="s">
        <v>184</v>
      </c>
      <c r="E2" s="117" t="s">
        <v>205</v>
      </c>
    </row>
    <row r="3" spans="1:5" ht="15" customHeight="1" x14ac:dyDescent="0.25">
      <c r="A3" s="162" t="s">
        <v>185</v>
      </c>
      <c r="B3" s="164" t="s">
        <v>204</v>
      </c>
      <c r="C3" s="166" t="str">
        <f>"Reporting Week: "&amp;WEEKNUM(E4,1)</f>
        <v>Reporting Week: 18</v>
      </c>
      <c r="D3" s="3" t="s">
        <v>0</v>
      </c>
      <c r="E3" s="4">
        <v>44311</v>
      </c>
    </row>
    <row r="4" spans="1:5" ht="15.75" thickBot="1" x14ac:dyDescent="0.3">
      <c r="A4" s="163"/>
      <c r="B4" s="165"/>
      <c r="C4" s="167"/>
      <c r="D4" s="5" t="s">
        <v>1</v>
      </c>
      <c r="E4" s="6">
        <f>E3+6</f>
        <v>44317</v>
      </c>
    </row>
    <row r="5" spans="1:5" ht="51" customHeight="1" thickBot="1" x14ac:dyDescent="0.3">
      <c r="A5" s="144" t="s">
        <v>133</v>
      </c>
      <c r="B5" s="168"/>
      <c r="C5" s="7"/>
      <c r="D5" s="8"/>
      <c r="E5" s="9"/>
    </row>
    <row r="6" spans="1:5" ht="15.75" customHeight="1" x14ac:dyDescent="0.25">
      <c r="A6" s="10" t="s">
        <v>2</v>
      </c>
      <c r="B6" s="11">
        <v>33.270000000000003</v>
      </c>
      <c r="C6" s="12"/>
      <c r="D6" s="12"/>
      <c r="E6" s="9"/>
    </row>
    <row r="7" spans="1:5" x14ac:dyDescent="0.25">
      <c r="A7" s="13" t="s">
        <v>3</v>
      </c>
      <c r="B7" s="14">
        <v>20.55</v>
      </c>
      <c r="C7" s="12"/>
      <c r="D7" s="12"/>
      <c r="E7" s="9"/>
    </row>
    <row r="8" spans="1:5" x14ac:dyDescent="0.25">
      <c r="A8" s="13" t="s">
        <v>4</v>
      </c>
      <c r="B8" s="14">
        <v>21.87</v>
      </c>
      <c r="C8" s="12"/>
      <c r="D8" s="12"/>
      <c r="E8" s="9"/>
    </row>
    <row r="9" spans="1:5" x14ac:dyDescent="0.25">
      <c r="A9" s="13" t="s">
        <v>5</v>
      </c>
      <c r="B9" s="14">
        <v>32.450000000000003</v>
      </c>
      <c r="C9" s="12"/>
      <c r="D9" s="12"/>
      <c r="E9" s="9"/>
    </row>
    <row r="10" spans="1:5" x14ac:dyDescent="0.25">
      <c r="A10" s="13" t="s">
        <v>6</v>
      </c>
      <c r="B10" s="14">
        <v>26.44</v>
      </c>
      <c r="C10" s="12"/>
      <c r="D10" s="12"/>
      <c r="E10" s="9"/>
    </row>
    <row r="11" spans="1:5" x14ac:dyDescent="0.25">
      <c r="A11" s="13" t="s">
        <v>7</v>
      </c>
      <c r="B11" s="14">
        <v>24.78</v>
      </c>
      <c r="C11" s="12"/>
      <c r="D11" s="12"/>
      <c r="E11" s="9"/>
    </row>
    <row r="12" spans="1:5" x14ac:dyDescent="0.25">
      <c r="A12" s="13" t="s">
        <v>8</v>
      </c>
      <c r="B12" s="14">
        <v>25.116</v>
      </c>
      <c r="C12" s="12"/>
      <c r="D12" s="12"/>
      <c r="E12" s="9"/>
    </row>
    <row r="13" spans="1:5" x14ac:dyDescent="0.25">
      <c r="A13" s="13" t="s">
        <v>9</v>
      </c>
      <c r="B13" s="14">
        <v>25.87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2" t="s">
        <v>180</v>
      </c>
      <c r="B16" s="123" t="s">
        <v>181</v>
      </c>
      <c r="C16" s="18"/>
      <c r="D16" s="19"/>
    </row>
    <row r="17" spans="1:10" x14ac:dyDescent="0.25">
      <c r="A17" s="121" t="s">
        <v>186</v>
      </c>
      <c r="B17" s="141">
        <v>14.585363209876499</v>
      </c>
      <c r="C17" s="21"/>
      <c r="D17" s="21"/>
    </row>
    <row r="18" spans="1:10" x14ac:dyDescent="0.25">
      <c r="A18" s="22" t="s">
        <v>187</v>
      </c>
      <c r="B18" s="142">
        <v>14.591899322387301</v>
      </c>
      <c r="C18" s="21"/>
      <c r="D18" s="21"/>
    </row>
    <row r="19" spans="1:10" x14ac:dyDescent="0.25">
      <c r="A19" s="22" t="s">
        <v>188</v>
      </c>
      <c r="B19" s="142">
        <v>7.0616313531353203</v>
      </c>
      <c r="C19" s="21"/>
      <c r="D19" s="21"/>
    </row>
    <row r="20" spans="1:10" x14ac:dyDescent="0.25">
      <c r="A20" s="22" t="s">
        <v>189</v>
      </c>
      <c r="B20" s="142">
        <v>13.7276778115501</v>
      </c>
      <c r="C20" s="21"/>
      <c r="D20" s="21"/>
    </row>
    <row r="21" spans="1:10" x14ac:dyDescent="0.25">
      <c r="A21" s="22" t="s">
        <v>190</v>
      </c>
      <c r="B21" s="142">
        <v>17.062252912186398</v>
      </c>
      <c r="C21" s="21"/>
      <c r="D21" s="21"/>
    </row>
    <row r="22" spans="1:10" x14ac:dyDescent="0.25">
      <c r="A22" s="22" t="s">
        <v>191</v>
      </c>
      <c r="B22" s="143">
        <v>11.2916698883162</v>
      </c>
      <c r="C22" s="21"/>
      <c r="D22" s="21"/>
    </row>
    <row r="23" spans="1:10" x14ac:dyDescent="0.25">
      <c r="A23" s="22" t="s">
        <v>192</v>
      </c>
      <c r="B23" s="142">
        <v>16.1333297172913</v>
      </c>
      <c r="C23" s="21"/>
      <c r="D23" s="21"/>
    </row>
    <row r="24" spans="1:10" x14ac:dyDescent="0.25">
      <c r="A24" s="22" t="s">
        <v>193</v>
      </c>
      <c r="B24" s="142">
        <v>15.979919812035799</v>
      </c>
      <c r="C24" s="21"/>
      <c r="D24" s="21"/>
      <c r="I24" s="23"/>
      <c r="J24" s="23"/>
    </row>
    <row r="25" spans="1:10" x14ac:dyDescent="0.25">
      <c r="A25" s="22" t="s">
        <v>194</v>
      </c>
      <c r="B25" s="142">
        <v>13.232047230113601</v>
      </c>
      <c r="C25" s="21"/>
      <c r="D25" s="21"/>
      <c r="I25" s="20"/>
      <c r="J25" s="20"/>
    </row>
    <row r="26" spans="1:10" x14ac:dyDescent="0.25">
      <c r="A26" s="22" t="s">
        <v>195</v>
      </c>
      <c r="B26" s="142">
        <v>20.8082592439943</v>
      </c>
      <c r="C26" s="21"/>
      <c r="D26" s="21"/>
    </row>
    <row r="27" spans="1:10" x14ac:dyDescent="0.25">
      <c r="A27" s="22" t="s">
        <v>9</v>
      </c>
      <c r="B27" s="142">
        <v>15.758583554095599</v>
      </c>
      <c r="C27" s="21"/>
      <c r="D27" s="21"/>
    </row>
    <row r="28" spans="1:10" ht="30" customHeight="1" thickBot="1" x14ac:dyDescent="0.3">
      <c r="A28" s="47"/>
      <c r="B28" s="114"/>
    </row>
    <row r="29" spans="1:10" ht="45" customHeight="1" thickBot="1" x14ac:dyDescent="0.3">
      <c r="A29" s="144" t="s">
        <v>134</v>
      </c>
      <c r="B29" s="146"/>
      <c r="C29" s="7"/>
      <c r="D29" s="8"/>
    </row>
    <row r="30" spans="1:10" x14ac:dyDescent="0.25">
      <c r="A30" s="24" t="s">
        <v>10</v>
      </c>
      <c r="B30" s="113">
        <v>950</v>
      </c>
      <c r="C30" s="25"/>
      <c r="D30" s="25"/>
    </row>
    <row r="31" spans="1:10" x14ac:dyDescent="0.25">
      <c r="A31" s="26" t="s">
        <v>11</v>
      </c>
      <c r="B31" s="27">
        <v>12917</v>
      </c>
      <c r="C31" s="25"/>
      <c r="D31" s="25"/>
    </row>
    <row r="32" spans="1:10" x14ac:dyDescent="0.25">
      <c r="A32" s="26" t="s">
        <v>12</v>
      </c>
      <c r="B32" s="27">
        <v>1639</v>
      </c>
      <c r="C32" s="25"/>
      <c r="D32" s="25"/>
    </row>
    <row r="33" spans="1:5" x14ac:dyDescent="0.25">
      <c r="A33" s="26" t="s">
        <v>2</v>
      </c>
      <c r="B33" s="27">
        <v>519</v>
      </c>
      <c r="C33" s="25"/>
      <c r="D33" s="25"/>
    </row>
    <row r="34" spans="1:5" x14ac:dyDescent="0.25">
      <c r="A34" s="26" t="s">
        <v>13</v>
      </c>
      <c r="B34" s="27">
        <v>379</v>
      </c>
      <c r="C34" s="25"/>
      <c r="D34" s="25"/>
    </row>
    <row r="35" spans="1:5" x14ac:dyDescent="0.25">
      <c r="A35" s="26" t="s">
        <v>14</v>
      </c>
      <c r="B35" s="27">
        <v>265</v>
      </c>
      <c r="C35" s="25"/>
      <c r="D35" s="25"/>
    </row>
    <row r="36" spans="1:5" x14ac:dyDescent="0.25">
      <c r="A36" s="26" t="s">
        <v>15</v>
      </c>
      <c r="B36" s="27">
        <v>6364</v>
      </c>
      <c r="C36" s="25"/>
      <c r="D36" s="25"/>
    </row>
    <row r="37" spans="1:5" x14ac:dyDescent="0.25">
      <c r="A37" s="26" t="s">
        <v>16</v>
      </c>
      <c r="B37" s="27">
        <v>907</v>
      </c>
      <c r="C37" s="25"/>
      <c r="D37" s="25"/>
    </row>
    <row r="38" spans="1:5" x14ac:dyDescent="0.25">
      <c r="A38" s="26" t="s">
        <v>17</v>
      </c>
      <c r="B38" s="27">
        <f>SUM(B30:B37)</f>
        <v>23940</v>
      </c>
      <c r="C38" s="25"/>
      <c r="D38" s="25"/>
    </row>
    <row r="39" spans="1:5" ht="30" customHeight="1" thickBot="1" x14ac:dyDescent="0.3"/>
    <row r="40" spans="1:5" ht="44.25" customHeight="1" thickBot="1" x14ac:dyDescent="0.3">
      <c r="A40" s="144" t="s">
        <v>18</v>
      </c>
      <c r="B40" s="146"/>
      <c r="C40" s="16"/>
      <c r="D40" s="17"/>
    </row>
    <row r="41" spans="1:5" x14ac:dyDescent="0.25">
      <c r="A41" s="24" t="s">
        <v>3</v>
      </c>
      <c r="B41" s="28">
        <v>9</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10.6</v>
      </c>
      <c r="C44" s="21"/>
      <c r="D44" s="21"/>
    </row>
    <row r="45" spans="1:5" x14ac:dyDescent="0.25">
      <c r="A45" s="26" t="s">
        <v>7</v>
      </c>
      <c r="B45" s="28">
        <v>17.399999999999999</v>
      </c>
      <c r="C45" s="21"/>
      <c r="D45" s="21"/>
    </row>
    <row r="46" spans="1:5" x14ac:dyDescent="0.25">
      <c r="A46" s="26" t="s">
        <v>24</v>
      </c>
      <c r="B46" s="28">
        <v>11.1</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9" t="s">
        <v>25</v>
      </c>
      <c r="B49" s="153" t="s">
        <v>26</v>
      </c>
      <c r="C49" s="154"/>
      <c r="D49" s="155"/>
      <c r="E49" s="147" t="s">
        <v>17</v>
      </c>
    </row>
    <row r="50" spans="1:5" ht="15.75" thickBot="1" x14ac:dyDescent="0.3">
      <c r="A50" s="150"/>
      <c r="B50" s="115" t="s">
        <v>27</v>
      </c>
      <c r="C50" s="115" t="s">
        <v>28</v>
      </c>
      <c r="D50" s="125" t="s">
        <v>16</v>
      </c>
      <c r="E50" s="148"/>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0</v>
      </c>
      <c r="D59" s="30">
        <f t="shared" si="0"/>
        <v>1</v>
      </c>
      <c r="E59" s="33">
        <v>1</v>
      </c>
    </row>
    <row r="60" spans="1:5" ht="30" customHeight="1" thickBot="1" x14ac:dyDescent="0.3">
      <c r="C60" s="16"/>
    </row>
    <row r="61" spans="1:5" ht="36" customHeight="1" thickBot="1" x14ac:dyDescent="0.3">
      <c r="A61" s="144" t="s">
        <v>136</v>
      </c>
      <c r="B61" s="145"/>
      <c r="C61" s="146"/>
    </row>
    <row r="62" spans="1:5" x14ac:dyDescent="0.25">
      <c r="A62" s="128"/>
      <c r="B62" s="129" t="s">
        <v>30</v>
      </c>
      <c r="C62" s="130" t="s">
        <v>31</v>
      </c>
    </row>
    <row r="63" spans="1:5" x14ac:dyDescent="0.25">
      <c r="A63" s="26" t="s">
        <v>2</v>
      </c>
      <c r="B63" s="138">
        <v>6</v>
      </c>
      <c r="C63" s="138">
        <v>11</v>
      </c>
    </row>
    <row r="64" spans="1:5" x14ac:dyDescent="0.25">
      <c r="A64" s="26" t="s">
        <v>19</v>
      </c>
      <c r="B64" s="138">
        <v>33</v>
      </c>
      <c r="C64" s="138">
        <v>9</v>
      </c>
    </row>
    <row r="65" spans="1:3" x14ac:dyDescent="0.25">
      <c r="A65" s="26" t="s">
        <v>20</v>
      </c>
      <c r="B65" s="139" t="s">
        <v>206</v>
      </c>
      <c r="C65" s="139" t="s">
        <v>206</v>
      </c>
    </row>
    <row r="66" spans="1:3" x14ac:dyDescent="0.25">
      <c r="A66" s="26" t="s">
        <v>22</v>
      </c>
      <c r="B66" s="139" t="s">
        <v>206</v>
      </c>
      <c r="C66" s="139">
        <v>13</v>
      </c>
    </row>
    <row r="67" spans="1:3" x14ac:dyDescent="0.25">
      <c r="A67" s="26" t="s">
        <v>21</v>
      </c>
      <c r="B67" s="138">
        <v>2</v>
      </c>
      <c r="C67" s="139" t="s">
        <v>206</v>
      </c>
    </row>
    <row r="68" spans="1:3" x14ac:dyDescent="0.25">
      <c r="A68" s="26" t="s">
        <v>23</v>
      </c>
      <c r="B68" s="138">
        <v>27</v>
      </c>
      <c r="C68" s="138">
        <v>8</v>
      </c>
    </row>
    <row r="69" spans="1:3" x14ac:dyDescent="0.25">
      <c r="A69" s="26" t="s">
        <v>32</v>
      </c>
      <c r="B69" s="138">
        <v>10</v>
      </c>
      <c r="C69" s="138">
        <v>17</v>
      </c>
    </row>
    <row r="70" spans="1:3" ht="60.75" customHeight="1" x14ac:dyDescent="0.25">
      <c r="A70" s="13" t="s">
        <v>182</v>
      </c>
      <c r="B70" s="138">
        <v>2</v>
      </c>
      <c r="C70" s="139">
        <v>5</v>
      </c>
    </row>
    <row r="71" spans="1:3" x14ac:dyDescent="0.25">
      <c r="A71" s="26" t="s">
        <v>33</v>
      </c>
      <c r="B71" s="138">
        <f>52+116</f>
        <v>168</v>
      </c>
      <c r="C71" s="138">
        <f>57+122</f>
        <v>179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 zoomScale="70" zoomScaleNormal="70" workbookViewId="0">
      <selection activeCell="C30" sqref="C3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18</v>
      </c>
      <c r="D3" s="35" t="s">
        <v>0</v>
      </c>
      <c r="E3" s="4">
        <f>'Rail Service (Item Nos. 1-6)'!E3</f>
        <v>44311</v>
      </c>
      <c r="F3" s="16"/>
      <c r="G3" s="18"/>
      <c r="H3" s="18"/>
      <c r="I3" s="16"/>
      <c r="J3" s="9"/>
      <c r="K3" s="36"/>
    </row>
    <row r="4" spans="1:11" ht="15.75" thickBot="1" x14ac:dyDescent="0.3">
      <c r="A4" s="163"/>
      <c r="B4" s="174"/>
      <c r="C4" s="174"/>
      <c r="D4" s="37" t="s">
        <v>1</v>
      </c>
      <c r="E4" s="6">
        <f>E3+6</f>
        <v>44317</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18</v>
      </c>
      <c r="C18" s="39">
        <v>0</v>
      </c>
      <c r="D18" s="39">
        <v>18</v>
      </c>
    </row>
    <row r="19" spans="1:4" x14ac:dyDescent="0.25">
      <c r="A19" s="41" t="s">
        <v>49</v>
      </c>
      <c r="B19" s="39">
        <v>4</v>
      </c>
      <c r="C19" s="39">
        <v>0</v>
      </c>
      <c r="D19" s="39">
        <v>4</v>
      </c>
    </row>
    <row r="20" spans="1:4" x14ac:dyDescent="0.25">
      <c r="A20" s="41" t="s">
        <v>50</v>
      </c>
      <c r="B20" s="39">
        <v>0</v>
      </c>
      <c r="C20" s="39">
        <v>0</v>
      </c>
      <c r="D20" s="39">
        <v>0</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916</v>
      </c>
      <c r="C29" s="39">
        <v>0</v>
      </c>
      <c r="D29" s="39">
        <v>1057</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1317</v>
      </c>
      <c r="C34" s="39">
        <v>978</v>
      </c>
      <c r="D34" s="39">
        <v>339</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14</v>
      </c>
      <c r="C40" s="39">
        <v>0</v>
      </c>
      <c r="D40" s="39">
        <v>14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1</v>
      </c>
      <c r="C44" s="39">
        <v>0</v>
      </c>
      <c r="D44" s="39">
        <v>1</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109</v>
      </c>
      <c r="C47" s="39">
        <v>109</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2380</v>
      </c>
      <c r="C57" s="41">
        <f>SUM(C9:C56)</f>
        <v>1087</v>
      </c>
      <c r="D57" s="41">
        <f>SUM(D9:D56)</f>
        <v>1434</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3" zoomScale="70" zoomScaleNormal="70" workbookViewId="0">
      <selection activeCell="D49" sqref="D49"/>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18</v>
      </c>
      <c r="D3" s="4">
        <f>'Rail Service (Item Nos. 1-6)'!E3</f>
        <v>44311</v>
      </c>
      <c r="F3" s="18"/>
      <c r="G3" s="18"/>
      <c r="H3" s="16"/>
      <c r="I3" s="9"/>
      <c r="J3" s="36"/>
    </row>
    <row r="4" spans="1:10" ht="15.75" thickBot="1" x14ac:dyDescent="0.3">
      <c r="A4" s="163"/>
      <c r="B4" s="165"/>
      <c r="C4" s="167"/>
      <c r="D4" s="6">
        <f>'Rail Service (Item Nos. 1-6)'!E4</f>
        <v>44317</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54" t="s">
        <v>172</v>
      </c>
      <c r="E8" s="15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15</v>
      </c>
      <c r="C19" s="58">
        <v>15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65</v>
      </c>
      <c r="C30" s="58">
        <v>520</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110</v>
      </c>
      <c r="D33" s="58"/>
      <c r="E33" s="58"/>
    </row>
    <row r="34" spans="1:7" x14ac:dyDescent="0.25">
      <c r="A34" s="59" t="s">
        <v>63</v>
      </c>
      <c r="B34" s="58"/>
      <c r="C34" s="58"/>
      <c r="D34" s="58"/>
      <c r="E34" s="58"/>
    </row>
    <row r="35" spans="1:7" x14ac:dyDescent="0.25">
      <c r="A35" s="59" t="s">
        <v>64</v>
      </c>
      <c r="B35" s="58">
        <v>305</v>
      </c>
      <c r="C35" s="58">
        <v>915</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385</v>
      </c>
      <c r="C58" s="60">
        <f>SUM(C10:C57)</f>
        <v>1560</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18</v>
      </c>
      <c r="D3" s="64" t="s">
        <v>0</v>
      </c>
      <c r="E3" s="4">
        <f>'Rail Service (Item Nos. 1-6)'!E3</f>
        <v>44311</v>
      </c>
      <c r="F3" s="16"/>
      <c r="G3" s="9"/>
      <c r="H3" s="36"/>
    </row>
    <row r="4" spans="1:8" ht="15.75" thickBot="1" x14ac:dyDescent="0.3">
      <c r="A4" s="163"/>
      <c r="B4" s="184"/>
      <c r="C4" s="185"/>
      <c r="D4" s="65" t="s">
        <v>1</v>
      </c>
      <c r="E4" s="6">
        <f>E3+6</f>
        <v>44317</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3.4</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6"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18</v>
      </c>
      <c r="D3" s="78" t="s">
        <v>0</v>
      </c>
      <c r="E3" s="4">
        <f>'Rail Service (Item Nos. 1-6)'!E3</f>
        <v>44311</v>
      </c>
      <c r="F3" s="16"/>
      <c r="G3" s="16"/>
      <c r="H3" s="9"/>
      <c r="I3" s="36"/>
    </row>
    <row r="4" spans="1:14" customFormat="1" ht="15.75" thickBot="1" x14ac:dyDescent="0.3">
      <c r="A4" s="163"/>
      <c r="B4" s="165"/>
      <c r="C4" s="167"/>
      <c r="D4" s="65" t="s">
        <v>1</v>
      </c>
      <c r="E4" s="6">
        <f>E3+6</f>
        <v>44317</v>
      </c>
      <c r="F4" s="16"/>
      <c r="G4" s="16"/>
      <c r="H4" s="9"/>
      <c r="I4" s="36"/>
    </row>
    <row r="5" spans="1:14" customFormat="1" ht="15.75" thickBot="1" x14ac:dyDescent="0.3">
      <c r="E5" s="20"/>
      <c r="F5" s="66"/>
    </row>
    <row r="6" spans="1:14" customFormat="1" ht="47.25" customHeight="1" thickBot="1" x14ac:dyDescent="0.3">
      <c r="A6" s="144" t="s">
        <v>169</v>
      </c>
      <c r="B6" s="145"/>
      <c r="C6" s="145"/>
      <c r="D6" s="145"/>
      <c r="E6" s="14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687</v>
      </c>
      <c r="E9" s="131">
        <v>801</v>
      </c>
    </row>
    <row r="10" spans="1:14" x14ac:dyDescent="0.2">
      <c r="A10" s="86" t="s">
        <v>197</v>
      </c>
      <c r="B10" s="86" t="s">
        <v>20</v>
      </c>
      <c r="C10" s="86" t="s">
        <v>150</v>
      </c>
      <c r="D10" s="137">
        <v>50</v>
      </c>
      <c r="E10" s="127">
        <v>1303</v>
      </c>
    </row>
    <row r="11" spans="1:14" x14ac:dyDescent="0.2">
      <c r="A11" s="86" t="s">
        <v>197</v>
      </c>
      <c r="B11" s="86" t="s">
        <v>105</v>
      </c>
      <c r="C11" s="85" t="s">
        <v>110</v>
      </c>
      <c r="D11" s="137" t="s">
        <v>206</v>
      </c>
      <c r="E11" s="137">
        <v>1</v>
      </c>
    </row>
    <row r="12" spans="1:14" x14ac:dyDescent="0.2">
      <c r="A12" s="86" t="s">
        <v>197</v>
      </c>
      <c r="B12" s="86" t="s">
        <v>107</v>
      </c>
      <c r="C12" s="86" t="s">
        <v>151</v>
      </c>
      <c r="D12" s="127">
        <v>996</v>
      </c>
      <c r="E12" s="127">
        <v>127</v>
      </c>
    </row>
    <row r="13" spans="1:14" x14ac:dyDescent="0.2">
      <c r="A13" s="86" t="s">
        <v>197</v>
      </c>
      <c r="B13" s="86" t="s">
        <v>141</v>
      </c>
      <c r="C13" s="85" t="s">
        <v>152</v>
      </c>
      <c r="D13" s="127">
        <v>17</v>
      </c>
      <c r="E13" s="127">
        <v>25</v>
      </c>
    </row>
    <row r="14" spans="1:14" x14ac:dyDescent="0.2">
      <c r="A14" s="86" t="s">
        <v>197</v>
      </c>
      <c r="B14" s="86" t="s">
        <v>142</v>
      </c>
      <c r="C14" s="86" t="s">
        <v>153</v>
      </c>
      <c r="D14" s="127">
        <v>85</v>
      </c>
      <c r="E14" s="127">
        <v>118</v>
      </c>
    </row>
    <row r="15" spans="1:14" x14ac:dyDescent="0.2">
      <c r="A15" s="86" t="s">
        <v>197</v>
      </c>
      <c r="B15" s="86" t="s">
        <v>100</v>
      </c>
      <c r="C15" s="85" t="s">
        <v>154</v>
      </c>
      <c r="D15" s="127">
        <v>750</v>
      </c>
      <c r="E15" s="127">
        <v>73</v>
      </c>
    </row>
    <row r="16" spans="1:14" x14ac:dyDescent="0.2">
      <c r="A16" s="86" t="s">
        <v>197</v>
      </c>
      <c r="B16" s="86" t="s">
        <v>19</v>
      </c>
      <c r="C16" s="86" t="s">
        <v>155</v>
      </c>
      <c r="D16" s="127">
        <v>2277</v>
      </c>
      <c r="E16" s="127">
        <v>135</v>
      </c>
    </row>
    <row r="17" spans="1:17" x14ac:dyDescent="0.2">
      <c r="A17" s="86" t="s">
        <v>197</v>
      </c>
      <c r="B17" s="86" t="s">
        <v>106</v>
      </c>
      <c r="C17" s="85" t="s">
        <v>156</v>
      </c>
      <c r="D17" s="127">
        <v>190</v>
      </c>
      <c r="E17" s="127">
        <v>90</v>
      </c>
    </row>
    <row r="18" spans="1:17" x14ac:dyDescent="0.2">
      <c r="A18" s="86" t="s">
        <v>197</v>
      </c>
      <c r="B18" s="86" t="s">
        <v>103</v>
      </c>
      <c r="C18" s="86" t="s">
        <v>157</v>
      </c>
      <c r="D18" s="127">
        <v>19</v>
      </c>
      <c r="E18" s="127">
        <v>73</v>
      </c>
    </row>
    <row r="19" spans="1:17" x14ac:dyDescent="0.2">
      <c r="A19" s="86" t="s">
        <v>197</v>
      </c>
      <c r="B19" s="86" t="s">
        <v>104</v>
      </c>
      <c r="C19" s="85" t="s">
        <v>158</v>
      </c>
      <c r="D19" s="137" t="s">
        <v>206</v>
      </c>
      <c r="E19" s="127" t="s">
        <v>206</v>
      </c>
    </row>
    <row r="20" spans="1:17" x14ac:dyDescent="0.2">
      <c r="A20" s="86" t="s">
        <v>197</v>
      </c>
      <c r="B20" s="86" t="s">
        <v>143</v>
      </c>
      <c r="C20" s="86" t="s">
        <v>159</v>
      </c>
      <c r="D20" s="127">
        <v>156</v>
      </c>
      <c r="E20" s="127">
        <v>106</v>
      </c>
    </row>
    <row r="21" spans="1:17" x14ac:dyDescent="0.2">
      <c r="A21" s="86" t="s">
        <v>197</v>
      </c>
      <c r="B21" s="86" t="s">
        <v>144</v>
      </c>
      <c r="C21" s="85" t="s">
        <v>160</v>
      </c>
      <c r="D21" s="127">
        <v>46</v>
      </c>
      <c r="E21" s="127">
        <v>300</v>
      </c>
    </row>
    <row r="22" spans="1:17" x14ac:dyDescent="0.2">
      <c r="A22" s="86" t="s">
        <v>197</v>
      </c>
      <c r="B22" s="86" t="s">
        <v>145</v>
      </c>
      <c r="C22" s="86" t="s">
        <v>161</v>
      </c>
      <c r="D22" s="127">
        <v>2</v>
      </c>
      <c r="E22" s="127">
        <v>27</v>
      </c>
    </row>
    <row r="23" spans="1:17" x14ac:dyDescent="0.2">
      <c r="A23" s="86" t="s">
        <v>197</v>
      </c>
      <c r="B23" s="86" t="s">
        <v>146</v>
      </c>
      <c r="C23" s="85" t="s">
        <v>162</v>
      </c>
      <c r="D23" s="127">
        <v>197</v>
      </c>
      <c r="E23" s="127">
        <v>175</v>
      </c>
    </row>
    <row r="24" spans="1:17" x14ac:dyDescent="0.2">
      <c r="A24" s="86" t="s">
        <v>197</v>
      </c>
      <c r="B24" s="86" t="s">
        <v>102</v>
      </c>
      <c r="C24" s="86" t="s">
        <v>163</v>
      </c>
      <c r="D24" s="137">
        <v>1</v>
      </c>
      <c r="E24" s="127">
        <v>16</v>
      </c>
    </row>
    <row r="25" spans="1:17" x14ac:dyDescent="0.2">
      <c r="A25" s="86" t="s">
        <v>197</v>
      </c>
      <c r="B25" s="86" t="s">
        <v>147</v>
      </c>
      <c r="C25" s="85" t="s">
        <v>164</v>
      </c>
      <c r="D25" s="127">
        <v>15</v>
      </c>
      <c r="E25" s="127">
        <v>129</v>
      </c>
    </row>
    <row r="26" spans="1:17" x14ac:dyDescent="0.2">
      <c r="A26" s="86" t="s">
        <v>197</v>
      </c>
      <c r="B26" s="86" t="s">
        <v>108</v>
      </c>
      <c r="C26" s="86" t="s">
        <v>165</v>
      </c>
      <c r="D26" s="127">
        <v>139</v>
      </c>
      <c r="E26" s="127">
        <v>256</v>
      </c>
    </row>
    <row r="27" spans="1:17" x14ac:dyDescent="0.2">
      <c r="A27" s="86" t="s">
        <v>197</v>
      </c>
      <c r="B27" s="86" t="s">
        <v>148</v>
      </c>
      <c r="C27" s="85" t="s">
        <v>166</v>
      </c>
      <c r="D27" s="127">
        <v>46</v>
      </c>
      <c r="E27" s="137">
        <v>5</v>
      </c>
    </row>
    <row r="28" spans="1:17" x14ac:dyDescent="0.2">
      <c r="A28" s="86" t="s">
        <v>197</v>
      </c>
      <c r="B28" s="86" t="s">
        <v>33</v>
      </c>
      <c r="C28" s="86" t="s">
        <v>112</v>
      </c>
      <c r="D28" s="127">
        <v>148</v>
      </c>
      <c r="E28" s="127">
        <v>153</v>
      </c>
    </row>
    <row r="29" spans="1:17" x14ac:dyDescent="0.2">
      <c r="A29" s="86" t="s">
        <v>197</v>
      </c>
      <c r="B29" s="86" t="s">
        <v>109</v>
      </c>
      <c r="C29" s="86" t="s">
        <v>167</v>
      </c>
      <c r="D29" s="127">
        <v>3095</v>
      </c>
      <c r="E29" s="127">
        <v>118</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4" t="s">
        <v>170</v>
      </c>
      <c r="B32" s="145"/>
      <c r="C32" s="145"/>
      <c r="D32" s="145"/>
      <c r="E32" s="14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120</v>
      </c>
      <c r="E35" s="85">
        <v>131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0" zoomScale="90" zoomScaleNormal="90" workbookViewId="0">
      <selection activeCell="A22" sqref="A22:B22"/>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2" t="s">
        <v>183</v>
      </c>
      <c r="B1" s="193"/>
      <c r="C1" s="193"/>
      <c r="D1" s="193"/>
      <c r="E1" s="194"/>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5" t="s">
        <v>185</v>
      </c>
      <c r="B3" s="197" t="s">
        <v>204</v>
      </c>
      <c r="C3" s="199" t="str">
        <f>'Rail Service (Item Nos. 1-6)'!C3:C4</f>
        <v>Reporting Week: 18</v>
      </c>
      <c r="D3" s="94" t="s">
        <v>0</v>
      </c>
      <c r="E3" s="132">
        <f>'Rail Service (Item Nos. 1-6)'!E3</f>
        <v>44311</v>
      </c>
      <c r="F3" s="201"/>
      <c r="G3" s="201"/>
      <c r="H3" s="202"/>
      <c r="I3" s="202"/>
      <c r="J3" s="95"/>
      <c r="K3" s="96"/>
      <c r="L3" s="97"/>
    </row>
    <row r="4" spans="1:12" ht="15.75" thickBot="1" x14ac:dyDescent="0.3">
      <c r="A4" s="196"/>
      <c r="B4" s="198"/>
      <c r="C4" s="200"/>
      <c r="D4" s="98" t="s">
        <v>1</v>
      </c>
      <c r="E4" s="133">
        <f>E3+6</f>
        <v>44317</v>
      </c>
      <c r="F4" s="201"/>
      <c r="G4" s="201"/>
      <c r="H4" s="202"/>
      <c r="I4" s="202"/>
      <c r="J4" s="95"/>
      <c r="K4" s="96"/>
      <c r="L4" s="97"/>
    </row>
    <row r="5" spans="1:12" ht="15.75" thickBot="1" x14ac:dyDescent="0.3">
      <c r="A5" s="126"/>
      <c r="B5" s="100"/>
      <c r="C5" s="100"/>
      <c r="D5" s="101"/>
      <c r="E5" s="102"/>
      <c r="F5" s="99"/>
      <c r="G5" s="99"/>
      <c r="H5" s="103"/>
      <c r="I5" s="103"/>
      <c r="J5" s="95"/>
      <c r="K5" s="96"/>
      <c r="L5" s="97"/>
    </row>
    <row r="6" spans="1:12" ht="15.75" thickBot="1" x14ac:dyDescent="0.3">
      <c r="A6" s="203" t="s">
        <v>113</v>
      </c>
      <c r="B6" s="20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5" t="s">
        <v>140</v>
      </c>
      <c r="B8" s="20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1113</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5</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63</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2</v>
      </c>
    </row>
    <row r="20" spans="1:2" ht="30" x14ac:dyDescent="0.25">
      <c r="A20" s="106" t="s">
        <v>175</v>
      </c>
      <c r="B20" s="135"/>
    </row>
    <row r="21" spans="1:2" x14ac:dyDescent="0.2">
      <c r="A21" s="107"/>
      <c r="B21" s="107"/>
    </row>
    <row r="22" spans="1:2" ht="37.5" customHeight="1" x14ac:dyDescent="0.2">
      <c r="A22" s="207" t="s">
        <v>173</v>
      </c>
      <c r="B22" s="20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2021-05-04T15:54:38Z</dcterms:modified>
</cp:coreProperties>
</file>